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858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LGPR15932</author>
  </authors>
  <commentList>
    <comment ref="F46" authorId="0">
      <text>
        <r>
          <rPr>
            <b/>
            <sz val="8"/>
            <rFont val="Tahoma"/>
            <family val="0"/>
          </rPr>
          <t>LGPR15932:</t>
        </r>
        <r>
          <rPr>
            <sz val="8"/>
            <rFont val="Tahoma"/>
            <family val="0"/>
          </rPr>
          <t xml:space="preserve">
Implements policy of depreciating for a full year in the first year</t>
        </r>
      </text>
    </comment>
    <comment ref="D50" authorId="0">
      <text>
        <r>
          <rPr>
            <b/>
            <sz val="8"/>
            <rFont val="Tahoma"/>
            <family val="0"/>
          </rPr>
          <t>LGPR15932:</t>
        </r>
        <r>
          <rPr>
            <sz val="8"/>
            <rFont val="Tahoma"/>
            <family val="0"/>
          </rPr>
          <t xml:space="preserve">
Average cost of current library</t>
        </r>
      </text>
    </comment>
    <comment ref="G50" authorId="0">
      <text>
        <r>
          <rPr>
            <b/>
            <sz val="8"/>
            <rFont val="Tahoma"/>
            <family val="0"/>
          </rPr>
          <t>LGPR15932:</t>
        </r>
        <r>
          <rPr>
            <sz val="8"/>
            <rFont val="Tahoma"/>
            <family val="0"/>
          </rPr>
          <t xml:space="preserve">
May always assume old books were fully depreciated</t>
        </r>
      </text>
    </comment>
    <comment ref="B52" authorId="0">
      <text>
        <r>
          <rPr>
            <b/>
            <sz val="8"/>
            <rFont val="Tahoma"/>
            <family val="0"/>
          </rPr>
          <t>LGPR15932:</t>
        </r>
        <r>
          <rPr>
            <sz val="8"/>
            <rFont val="Tahoma"/>
            <family val="0"/>
          </rPr>
          <t xml:space="preserve">
Possibly get from your librarian</t>
        </r>
      </text>
    </comment>
    <comment ref="E52" authorId="0">
      <text>
        <r>
          <rPr>
            <b/>
            <sz val="8"/>
            <rFont val="Tahoma"/>
            <family val="0"/>
          </rPr>
          <t>LGPR15932:</t>
        </r>
        <r>
          <rPr>
            <sz val="8"/>
            <rFont val="Tahoma"/>
            <family val="0"/>
          </rPr>
          <t xml:space="preserve">
Obtained from object 434.2 at end of year</t>
        </r>
      </text>
    </comment>
    <comment ref="F56" authorId="0">
      <text>
        <r>
          <rPr>
            <b/>
            <sz val="8"/>
            <rFont val="Tahoma"/>
            <family val="0"/>
          </rPr>
          <t>LGPR15932:</t>
        </r>
        <r>
          <rPr>
            <sz val="8"/>
            <rFont val="Tahoma"/>
            <family val="0"/>
          </rPr>
          <t xml:space="preserve">
Useful life of twenty years so factor is 5% per year
</t>
        </r>
      </text>
    </comment>
    <comment ref="E54" authorId="0">
      <text>
        <r>
          <rPr>
            <b/>
            <sz val="8"/>
            <rFont val="Tahoma"/>
            <family val="0"/>
          </rPr>
          <t>LGPR15932:</t>
        </r>
        <r>
          <rPr>
            <sz val="8"/>
            <rFont val="Tahoma"/>
            <family val="0"/>
          </rPr>
          <t xml:space="preserve">
Reported on capital asset listing as the cost of the library</t>
        </r>
      </text>
    </comment>
    <comment ref="G58" authorId="0">
      <text>
        <r>
          <rPr>
            <b/>
            <sz val="8"/>
            <rFont val="Tahoma"/>
            <family val="0"/>
          </rPr>
          <t>LGPR15932:</t>
        </r>
        <r>
          <rPr>
            <sz val="8"/>
            <rFont val="Tahoma"/>
            <family val="0"/>
          </rPr>
          <t xml:space="preserve">
Reported on the capital asset listing as the accumulated depreciation on library books</t>
        </r>
      </text>
    </comment>
    <comment ref="D8" authorId="0">
      <text>
        <r>
          <rPr>
            <b/>
            <sz val="8"/>
            <rFont val="Tahoma"/>
            <family val="0"/>
          </rPr>
          <t>LGPR15932:</t>
        </r>
        <r>
          <rPr>
            <sz val="8"/>
            <rFont val="Tahoma"/>
            <family val="0"/>
          </rPr>
          <t xml:space="preserve">
Insert the average cost of a book for the current year
</t>
        </r>
      </text>
    </comment>
    <comment ref="C8" authorId="0">
      <text>
        <r>
          <rPr>
            <sz val="8"/>
            <rFont val="Tahoma"/>
            <family val="0"/>
          </rPr>
          <t xml:space="preserve">Respective year's CPI from Federal Department of Labor website divided by current year's CPI
</t>
        </r>
      </text>
    </comment>
    <comment ref="B8" authorId="0">
      <text>
        <r>
          <rPr>
            <b/>
            <sz val="8"/>
            <rFont val="Tahoma"/>
            <family val="0"/>
          </rPr>
          <t>LGPR15932:</t>
        </r>
        <r>
          <rPr>
            <sz val="8"/>
            <rFont val="Tahoma"/>
            <family val="0"/>
          </rPr>
          <t xml:space="preserve">
Total number of library books evenly allocated over 20 year useful life
</t>
        </r>
      </text>
    </comment>
    <comment ref="F8" authorId="0">
      <text>
        <r>
          <rPr>
            <b/>
            <sz val="8"/>
            <rFont val="Tahoma"/>
            <family val="0"/>
          </rPr>
          <t>LGPR15932:</t>
        </r>
        <r>
          <rPr>
            <sz val="8"/>
            <rFont val="Tahoma"/>
            <family val="0"/>
          </rPr>
          <t xml:space="preserve">
Adjusted so that it was not fully depreciated
</t>
        </r>
      </text>
    </comment>
    <comment ref="B5" authorId="0">
      <text>
        <r>
          <rPr>
            <b/>
            <sz val="8"/>
            <rFont val="Tahoma"/>
            <family val="0"/>
          </rPr>
          <t>LGPR15932:</t>
        </r>
        <r>
          <rPr>
            <sz val="8"/>
            <rFont val="Tahoma"/>
            <family val="0"/>
          </rPr>
          <t xml:space="preserve">
An assumption of equal purchases made per year may be made in an environment of constant purchases from year to year</t>
        </r>
      </text>
    </comment>
  </commentList>
</comments>
</file>

<file path=xl/sharedStrings.xml><?xml version="1.0" encoding="utf-8"?>
<sst xmlns="http://schemas.openxmlformats.org/spreadsheetml/2006/main" count="30" uniqueCount="26">
  <si>
    <t>YEAR</t>
  </si>
  <si>
    <t>NUMBER OF</t>
  </si>
  <si>
    <t>BOOKS</t>
  </si>
  <si>
    <t>INDEX</t>
  </si>
  <si>
    <t>COST PER</t>
  </si>
  <si>
    <t>CURRENT</t>
  </si>
  <si>
    <t>BOOK</t>
  </si>
  <si>
    <t>FACTOR</t>
  </si>
  <si>
    <t>ACCUM</t>
  </si>
  <si>
    <t>DEPR</t>
  </si>
  <si>
    <t>ESTIMATED</t>
  </si>
  <si>
    <t>ANNUAL</t>
  </si>
  <si>
    <t>PURCHASE</t>
  </si>
  <si>
    <t>Initial Totals</t>
  </si>
  <si>
    <t>2004 Discarded</t>
  </si>
  <si>
    <t>2004 Purchased</t>
  </si>
  <si>
    <t>Subtotals</t>
  </si>
  <si>
    <t>2004 Depr Exp</t>
  </si>
  <si>
    <t>Subtotal</t>
  </si>
  <si>
    <t>2005 Discarded</t>
  </si>
  <si>
    <t>2005 Purchased</t>
  </si>
  <si>
    <t>2005 Depr Exp</t>
  </si>
  <si>
    <t>NOTE:  The number of years layered above is a reflection of the estimated useful</t>
  </si>
  <si>
    <t>life for this example.  The useful life for your entity may be equal to, more or less</t>
  </si>
  <si>
    <t>than that indicated above depending on local factors such as retention policy,</t>
  </si>
  <si>
    <t>usage, annual budget, percent hard cover versus other types of library units, etc.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</si>
</sst>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2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3.7109375" style="0" customWidth="1"/>
    <col min="4" max="4" width="10.57421875" style="0" customWidth="1"/>
    <col min="5" max="5" width="12.7109375" style="0" customWidth="1"/>
    <col min="7" max="7" width="13.28125" style="0" customWidth="1"/>
  </cols>
  <sheetData>
    <row r="4" spans="3:7" ht="12.75">
      <c r="C4" s="2"/>
      <c r="D4" s="2" t="s">
        <v>5</v>
      </c>
      <c r="E4" s="2" t="s">
        <v>10</v>
      </c>
      <c r="F4" s="2" t="s">
        <v>8</v>
      </c>
      <c r="G4" s="3"/>
    </row>
    <row r="5" spans="1:7" ht="12.75">
      <c r="A5" s="3"/>
      <c r="B5" s="3" t="s">
        <v>1</v>
      </c>
      <c r="C5" s="2" t="s">
        <v>3</v>
      </c>
      <c r="D5" s="2" t="s">
        <v>4</v>
      </c>
      <c r="E5" s="2" t="s">
        <v>11</v>
      </c>
      <c r="F5" s="2" t="s">
        <v>9</v>
      </c>
      <c r="G5" s="3" t="s">
        <v>8</v>
      </c>
    </row>
    <row r="6" spans="1:7" ht="13.5" thickBot="1">
      <c r="A6" s="4" t="s">
        <v>0</v>
      </c>
      <c r="B6" s="4" t="s">
        <v>2</v>
      </c>
      <c r="C6" s="4" t="s">
        <v>7</v>
      </c>
      <c r="D6" s="6" t="s">
        <v>6</v>
      </c>
      <c r="E6" s="6" t="s">
        <v>12</v>
      </c>
      <c r="F6" s="6" t="s">
        <v>7</v>
      </c>
      <c r="G6" s="6" t="s">
        <v>9</v>
      </c>
    </row>
    <row r="7" spans="1:7" ht="12.75">
      <c r="A7" s="3"/>
      <c r="B7" s="3"/>
      <c r="C7" s="3"/>
      <c r="D7" s="5"/>
      <c r="E7" s="5"/>
      <c r="F7" s="5"/>
      <c r="G7" s="5"/>
    </row>
    <row r="8" spans="1:7" ht="12.75">
      <c r="A8" s="3">
        <v>1984</v>
      </c>
      <c r="B8" s="16">
        <v>1000</v>
      </c>
      <c r="C8">
        <f>103.7/183.7</f>
        <v>0.5645073489384868</v>
      </c>
      <c r="D8" s="7">
        <v>30</v>
      </c>
      <c r="E8" s="8">
        <f>B8*C8*D8</f>
        <v>16935.220468154603</v>
      </c>
      <c r="F8" s="5">
        <v>0.99</v>
      </c>
      <c r="G8" s="8">
        <f>E8*F8</f>
        <v>16765.868263473058</v>
      </c>
    </row>
    <row r="9" spans="1:7" ht="12.75">
      <c r="A9" s="3"/>
      <c r="B9" s="16"/>
      <c r="C9" s="3"/>
      <c r="E9" s="5"/>
      <c r="F9" s="5"/>
      <c r="G9" s="5"/>
    </row>
    <row r="10" spans="1:7" ht="12.75">
      <c r="A10" s="3">
        <v>1985</v>
      </c>
      <c r="B10" s="16">
        <v>1000</v>
      </c>
      <c r="C10" s="3">
        <f>107.6/183.7</f>
        <v>0.5857376156777354</v>
      </c>
      <c r="D10" s="7">
        <v>30</v>
      </c>
      <c r="E10" s="8">
        <f>B10*C10*D10</f>
        <v>17572.128470332063</v>
      </c>
      <c r="F10" s="5">
        <v>0.95</v>
      </c>
      <c r="G10" s="8">
        <f>E10*F10</f>
        <v>16693.52204681546</v>
      </c>
    </row>
    <row r="11" spans="1:7" ht="12.75">
      <c r="A11" s="3"/>
      <c r="B11" s="16"/>
      <c r="C11" s="3"/>
      <c r="E11" s="5"/>
      <c r="F11" s="5"/>
      <c r="G11" s="5"/>
    </row>
    <row r="12" spans="1:7" ht="12.75">
      <c r="A12" s="3">
        <v>1986</v>
      </c>
      <c r="B12" s="16">
        <v>1000</v>
      </c>
      <c r="C12" s="3">
        <f>109.5/183.7</f>
        <v>0.5960805661404465</v>
      </c>
      <c r="D12" s="7">
        <v>30</v>
      </c>
      <c r="E12" s="8">
        <f>B12*C12*D12</f>
        <v>17882.416984213392</v>
      </c>
      <c r="F12" s="5">
        <v>0.9</v>
      </c>
      <c r="G12" s="8">
        <f>E12*F12</f>
        <v>16094.175285792053</v>
      </c>
    </row>
    <row r="13" spans="1:7" ht="12.75">
      <c r="A13" s="3"/>
      <c r="B13" s="16"/>
      <c r="C13" s="3"/>
      <c r="E13" s="5"/>
      <c r="F13" s="5"/>
      <c r="G13" s="5"/>
    </row>
    <row r="14" spans="1:7" ht="12.75">
      <c r="A14" s="3">
        <v>1987</v>
      </c>
      <c r="B14" s="16">
        <v>1000</v>
      </c>
      <c r="C14" s="3">
        <f>113.5/183.7</f>
        <v>0.6178551986935221</v>
      </c>
      <c r="D14" s="7">
        <v>30</v>
      </c>
      <c r="E14" s="8">
        <f>B14*C14*D14</f>
        <v>18535.655960805663</v>
      </c>
      <c r="F14" s="5">
        <v>0.85</v>
      </c>
      <c r="G14" s="8">
        <f>E14*F14</f>
        <v>15755.307566684813</v>
      </c>
    </row>
    <row r="15" spans="1:7" ht="12.75">
      <c r="A15" s="3"/>
      <c r="B15" s="16"/>
      <c r="C15" s="3"/>
      <c r="E15" s="5"/>
      <c r="F15" s="5"/>
      <c r="G15" s="5"/>
    </row>
    <row r="16" spans="1:7" ht="12.75">
      <c r="A16" s="3">
        <v>1988</v>
      </c>
      <c r="B16" s="16">
        <v>1000</v>
      </c>
      <c r="C16" s="3">
        <f>118/183.7</f>
        <v>0.6423516603157322</v>
      </c>
      <c r="D16" s="7">
        <v>30</v>
      </c>
      <c r="E16" s="8">
        <f>B16*C16*D16</f>
        <v>19270.549809471966</v>
      </c>
      <c r="F16" s="5">
        <v>0.8</v>
      </c>
      <c r="G16" s="8">
        <f>E16*F16</f>
        <v>15416.439847577574</v>
      </c>
    </row>
    <row r="17" spans="1:7" ht="12.75">
      <c r="A17" s="3"/>
      <c r="B17" s="16"/>
      <c r="C17" s="3"/>
      <c r="E17" s="5"/>
      <c r="F17" s="5"/>
      <c r="G17" s="5"/>
    </row>
    <row r="18" spans="1:7" ht="12.75">
      <c r="A18" s="3">
        <v>1989</v>
      </c>
      <c r="B18" s="16">
        <v>1000</v>
      </c>
      <c r="C18" s="3">
        <f>124.1/183.7</f>
        <v>0.6755579749591726</v>
      </c>
      <c r="D18" s="7">
        <v>30</v>
      </c>
      <c r="E18" s="8">
        <f>B18*C18*D18</f>
        <v>20266.73924877518</v>
      </c>
      <c r="F18" s="5">
        <v>0.75</v>
      </c>
      <c r="G18" s="8">
        <f>E18*F18</f>
        <v>15200.054436581384</v>
      </c>
    </row>
    <row r="19" spans="1:7" ht="12.75">
      <c r="A19" s="3"/>
      <c r="B19" s="16"/>
      <c r="C19" s="3"/>
      <c r="E19" s="5"/>
      <c r="F19" s="5"/>
      <c r="G19" s="5"/>
    </row>
    <row r="20" spans="1:7" ht="12.75">
      <c r="A20" s="3">
        <v>1990</v>
      </c>
      <c r="B20" s="16">
        <v>1000</v>
      </c>
      <c r="C20" s="3">
        <f>129.9/183.7</f>
        <v>0.7071311921611324</v>
      </c>
      <c r="D20" s="7">
        <v>30</v>
      </c>
      <c r="E20" s="8">
        <f>B20*C20*D20</f>
        <v>21213.935764833972</v>
      </c>
      <c r="F20" s="5">
        <v>0.7</v>
      </c>
      <c r="G20" s="8">
        <f>E20*F20</f>
        <v>14849.75503538378</v>
      </c>
    </row>
    <row r="21" spans="1:7" ht="12.75">
      <c r="A21" s="3"/>
      <c r="B21" s="16"/>
      <c r="C21" s="3"/>
      <c r="E21" s="5"/>
      <c r="F21" s="5"/>
      <c r="G21" s="5"/>
    </row>
    <row r="22" spans="1:7" ht="12.75">
      <c r="A22" s="3">
        <v>1991</v>
      </c>
      <c r="B22" s="16">
        <v>1000</v>
      </c>
      <c r="C22" s="3">
        <f>136/183.7</f>
        <v>0.7403375068045727</v>
      </c>
      <c r="D22" s="7">
        <v>30</v>
      </c>
      <c r="E22" s="8">
        <f>B22*C22*D22</f>
        <v>22210.125204137177</v>
      </c>
      <c r="F22" s="5">
        <v>0.65</v>
      </c>
      <c r="G22" s="8">
        <f>E22*F22</f>
        <v>14436.581382689166</v>
      </c>
    </row>
    <row r="23" spans="1:7" ht="12.75">
      <c r="A23" s="3"/>
      <c r="B23" s="16"/>
      <c r="C23" s="3"/>
      <c r="E23" s="5"/>
      <c r="F23" s="5"/>
      <c r="G23" s="5"/>
    </row>
    <row r="24" spans="1:7" ht="12.75">
      <c r="A24" s="3">
        <v>1992</v>
      </c>
      <c r="B24" s="16">
        <v>1000</v>
      </c>
      <c r="C24" s="3">
        <f>140.2/183.7</f>
        <v>0.7632008709853021</v>
      </c>
      <c r="D24" s="7">
        <v>30</v>
      </c>
      <c r="E24" s="8">
        <f>B24*C24*D24</f>
        <v>22896.026129559064</v>
      </c>
      <c r="F24" s="5">
        <v>0.6</v>
      </c>
      <c r="G24" s="8">
        <f>E24*F24</f>
        <v>13737.615677735439</v>
      </c>
    </row>
    <row r="25" spans="1:7" ht="12.75">
      <c r="A25" s="3"/>
      <c r="B25" s="16"/>
      <c r="C25" s="3"/>
      <c r="E25" s="5"/>
      <c r="F25" s="5"/>
      <c r="G25" s="5"/>
    </row>
    <row r="26" spans="1:7" ht="12.75">
      <c r="A26" s="2">
        <v>1993</v>
      </c>
      <c r="B26" s="15">
        <v>1000</v>
      </c>
      <c r="C26">
        <f>144.4/183.7</f>
        <v>0.7860642351660316</v>
      </c>
      <c r="D26" s="7">
        <v>30</v>
      </c>
      <c r="E26" s="8">
        <f>B26*C26*D26</f>
        <v>23581.927054980948</v>
      </c>
      <c r="F26" s="2">
        <v>0.55</v>
      </c>
      <c r="G26" s="8">
        <f>E26*F26</f>
        <v>12970.059880239522</v>
      </c>
    </row>
    <row r="27" spans="1:6" ht="12.75">
      <c r="A27" s="2"/>
      <c r="B27" s="14"/>
      <c r="F27" s="2"/>
    </row>
    <row r="28" spans="1:7" ht="12.75">
      <c r="A28" s="2">
        <v>1994</v>
      </c>
      <c r="B28" s="15">
        <v>1000</v>
      </c>
      <c r="C28">
        <f>148/183.7</f>
        <v>0.8056614044637997</v>
      </c>
      <c r="D28" s="7">
        <v>30</v>
      </c>
      <c r="E28" s="8">
        <f>B28*C28*D28</f>
        <v>24169.842133913993</v>
      </c>
      <c r="F28" s="2">
        <v>0.5</v>
      </c>
      <c r="G28" s="8">
        <f>E28*F28</f>
        <v>12084.921066956997</v>
      </c>
    </row>
    <row r="29" spans="1:6" ht="12.75">
      <c r="A29" s="2"/>
      <c r="B29" s="15"/>
      <c r="F29" s="2"/>
    </row>
    <row r="30" spans="1:7" ht="12.75">
      <c r="A30" s="2">
        <v>1995</v>
      </c>
      <c r="B30" s="15">
        <v>1000</v>
      </c>
      <c r="C30">
        <f>152.5/183.7</f>
        <v>0.8301578660860098</v>
      </c>
      <c r="D30" s="7">
        <v>30</v>
      </c>
      <c r="E30" s="8">
        <f>B30*C30*D30</f>
        <v>24904.735982580292</v>
      </c>
      <c r="F30" s="2">
        <v>0.45</v>
      </c>
      <c r="G30" s="8">
        <f>E30*F30</f>
        <v>11207.131192161132</v>
      </c>
    </row>
    <row r="31" spans="1:6" ht="12.75">
      <c r="A31" s="2"/>
      <c r="B31" s="15"/>
      <c r="F31" s="2"/>
    </row>
    <row r="32" spans="1:7" ht="12.75">
      <c r="A32" s="2">
        <v>1996</v>
      </c>
      <c r="B32" s="15">
        <v>1000</v>
      </c>
      <c r="C32">
        <f>156.7/183.7</f>
        <v>0.8530212302667393</v>
      </c>
      <c r="D32" s="7">
        <v>30</v>
      </c>
      <c r="E32" s="8">
        <f>B32*C32*D32</f>
        <v>25590.63690800218</v>
      </c>
      <c r="F32" s="2">
        <v>0.4</v>
      </c>
      <c r="G32" s="8">
        <f>E32*F32</f>
        <v>10236.254763200872</v>
      </c>
    </row>
    <row r="33" spans="1:6" ht="12.75">
      <c r="A33" s="2"/>
      <c r="B33" s="15"/>
      <c r="F33" s="2"/>
    </row>
    <row r="34" spans="1:7" ht="12.75">
      <c r="A34" s="2">
        <v>1997</v>
      </c>
      <c r="B34" s="15">
        <v>1000</v>
      </c>
      <c r="C34">
        <f>160.3/183.7</f>
        <v>0.8726183995645075</v>
      </c>
      <c r="D34" s="7">
        <v>30</v>
      </c>
      <c r="E34" s="8">
        <f>B34*C34*D34</f>
        <v>26178.551986935225</v>
      </c>
      <c r="F34" s="2">
        <v>0.35</v>
      </c>
      <c r="G34" s="8">
        <f>E34*F34</f>
        <v>9162.493195427329</v>
      </c>
    </row>
    <row r="35" spans="1:6" ht="12.75">
      <c r="A35" s="2"/>
      <c r="B35" s="15"/>
      <c r="F35" s="2"/>
    </row>
    <row r="36" spans="1:7" ht="12.75">
      <c r="A36" s="2">
        <v>1998</v>
      </c>
      <c r="B36" s="15">
        <v>1000</v>
      </c>
      <c r="C36">
        <f>163/183.7</f>
        <v>0.8873162765378335</v>
      </c>
      <c r="D36" s="7">
        <v>30</v>
      </c>
      <c r="E36" s="8">
        <f>B36*C36*D36</f>
        <v>26619.488296135005</v>
      </c>
      <c r="F36" s="2">
        <v>0.3</v>
      </c>
      <c r="G36" s="8">
        <f>E36*F36</f>
        <v>7985.8464888405015</v>
      </c>
    </row>
    <row r="37" spans="1:6" ht="12.75">
      <c r="A37" s="2"/>
      <c r="B37" s="15"/>
      <c r="F37" s="2"/>
    </row>
    <row r="38" spans="1:7" ht="12.75">
      <c r="A38" s="2">
        <v>1999</v>
      </c>
      <c r="B38" s="15">
        <v>1000</v>
      </c>
      <c r="C38">
        <f>166.2/183.7</f>
        <v>0.904735982580294</v>
      </c>
      <c r="D38" s="7">
        <v>30</v>
      </c>
      <c r="E38" s="8">
        <f>B38*C38*D38</f>
        <v>27142.079477408817</v>
      </c>
      <c r="F38" s="2">
        <v>0.25</v>
      </c>
      <c r="G38" s="8">
        <f>E38*F38</f>
        <v>6785.519869352204</v>
      </c>
    </row>
    <row r="39" spans="1:6" ht="12.75">
      <c r="A39" s="2"/>
      <c r="B39" s="15"/>
      <c r="F39" s="2"/>
    </row>
    <row r="40" spans="1:7" ht="12.75">
      <c r="A40" s="2">
        <v>2000</v>
      </c>
      <c r="B40" s="15">
        <v>1000</v>
      </c>
      <c r="C40">
        <f>172.4/183.7</f>
        <v>0.9384866630375613</v>
      </c>
      <c r="D40" s="7">
        <v>30</v>
      </c>
      <c r="E40" s="8">
        <f>B40*C40*D40</f>
        <v>28154.59989112684</v>
      </c>
      <c r="F40" s="2">
        <v>0.2</v>
      </c>
      <c r="G40" s="8">
        <f>E40*F40</f>
        <v>5630.919978225368</v>
      </c>
    </row>
    <row r="41" spans="1:6" ht="12.75">
      <c r="A41" s="2"/>
      <c r="B41" s="15"/>
      <c r="F41" s="2"/>
    </row>
    <row r="42" spans="1:7" ht="12.75">
      <c r="A42" s="2">
        <v>2001</v>
      </c>
      <c r="B42" s="15">
        <v>1000</v>
      </c>
      <c r="C42">
        <f>178/183.7</f>
        <v>0.9689711486118673</v>
      </c>
      <c r="D42" s="7">
        <v>30</v>
      </c>
      <c r="E42" s="8">
        <f>B42*C42*D42</f>
        <v>29069.13445835602</v>
      </c>
      <c r="F42" s="2">
        <v>0.15</v>
      </c>
      <c r="G42" s="8">
        <f>E42*F42</f>
        <v>4360.370168753403</v>
      </c>
    </row>
    <row r="43" spans="1:6" ht="12.75">
      <c r="A43" s="2"/>
      <c r="B43" s="15"/>
      <c r="F43" s="2"/>
    </row>
    <row r="44" spans="1:7" ht="12.75">
      <c r="A44" s="2">
        <v>2002</v>
      </c>
      <c r="B44" s="15">
        <v>1000</v>
      </c>
      <c r="C44">
        <f>179.9/183.7</f>
        <v>0.9793140990745782</v>
      </c>
      <c r="D44" s="7">
        <v>30</v>
      </c>
      <c r="E44" s="8">
        <f>B44*C44*D44</f>
        <v>29379.42297223735</v>
      </c>
      <c r="F44" s="2">
        <v>0.1</v>
      </c>
      <c r="G44" s="8">
        <f>E44*F44</f>
        <v>2937.9422972237353</v>
      </c>
    </row>
    <row r="45" spans="1:6" ht="12.75">
      <c r="A45" s="2"/>
      <c r="B45" s="15"/>
      <c r="F45" s="2"/>
    </row>
    <row r="46" spans="1:7" ht="12.75">
      <c r="A46" s="2">
        <v>2003</v>
      </c>
      <c r="B46" s="15">
        <v>1000</v>
      </c>
      <c r="C46" s="5">
        <f>183.7/183.7</f>
        <v>1</v>
      </c>
      <c r="D46" s="7">
        <v>30</v>
      </c>
      <c r="E46" s="8">
        <f>B46*C46*D46</f>
        <v>30000</v>
      </c>
      <c r="F46" s="2">
        <v>0.05</v>
      </c>
      <c r="G46" s="8">
        <f>E46*F46</f>
        <v>1500</v>
      </c>
    </row>
    <row r="47" spans="2:7" ht="12.75">
      <c r="B47" s="11"/>
      <c r="E47" s="9"/>
      <c r="F47" s="2"/>
      <c r="G47" s="9"/>
    </row>
    <row r="48" spans="1:7" ht="12.75">
      <c r="A48" t="s">
        <v>13</v>
      </c>
      <c r="B48" s="10">
        <f>SUM(B8:B47)</f>
        <v>20000</v>
      </c>
      <c r="E48" s="17">
        <f>SUM(E8:E47)</f>
        <v>471573.21720195975</v>
      </c>
      <c r="G48" s="17">
        <f>SUM(G8:G47)</f>
        <v>223810.77844311373</v>
      </c>
    </row>
    <row r="50" spans="1:7" ht="12.75">
      <c r="A50" t="s">
        <v>14</v>
      </c>
      <c r="B50">
        <v>-900</v>
      </c>
      <c r="D50" s="8">
        <f>E48/B48</f>
        <v>23.578660860097987</v>
      </c>
      <c r="E50" s="8">
        <f>B50*D50</f>
        <v>-21220.794774088186</v>
      </c>
      <c r="G50" s="8">
        <f>E50</f>
        <v>-21220.794774088186</v>
      </c>
    </row>
    <row r="52" spans="1:5" ht="12.75">
      <c r="A52" t="s">
        <v>15</v>
      </c>
      <c r="B52">
        <v>1000</v>
      </c>
      <c r="E52" s="12">
        <v>31000</v>
      </c>
    </row>
    <row r="53" spans="2:7" ht="12.75">
      <c r="B53" s="9"/>
      <c r="E53" s="9"/>
      <c r="G53" s="13"/>
    </row>
    <row r="54" spans="1:5" ht="12.75">
      <c r="A54" t="s">
        <v>16</v>
      </c>
      <c r="B54" s="1">
        <f>SUM(B48:B53)</f>
        <v>20100</v>
      </c>
      <c r="E54" s="8">
        <f>SUM(E48:E53)</f>
        <v>481352.42242787156</v>
      </c>
    </row>
    <row r="56" spans="1:7" ht="12.75">
      <c r="A56" t="s">
        <v>17</v>
      </c>
      <c r="F56">
        <v>0.05</v>
      </c>
      <c r="G56" s="8">
        <f>E54*F56</f>
        <v>24067.62112139358</v>
      </c>
    </row>
    <row r="57" ht="12.75">
      <c r="G57" s="9"/>
    </row>
    <row r="58" spans="1:7" ht="12.75">
      <c r="A58" t="s">
        <v>18</v>
      </c>
      <c r="G58" s="8">
        <f>SUM(G48:G57)</f>
        <v>226657.6047904191</v>
      </c>
    </row>
    <row r="60" ht="12.75">
      <c r="A60" t="s">
        <v>19</v>
      </c>
    </row>
    <row r="62" ht="12.75">
      <c r="A62" t="s">
        <v>20</v>
      </c>
    </row>
    <row r="64" ht="12.75">
      <c r="A64" t="s">
        <v>16</v>
      </c>
    </row>
    <row r="66" ht="12.75">
      <c r="A66" t="s">
        <v>21</v>
      </c>
    </row>
    <row r="71" ht="12.75">
      <c r="B71" t="s">
        <v>22</v>
      </c>
    </row>
    <row r="72" ht="12.75">
      <c r="B72" t="s">
        <v>23</v>
      </c>
    </row>
    <row r="73" ht="12.75">
      <c r="B73" t="s">
        <v>24</v>
      </c>
    </row>
    <row r="74" ht="12.75">
      <c r="B74" t="s">
        <v>25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South Dakota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LGPR15932</dc:creator>
  <cp:keywords/>
  <dc:description/>
  <cp:lastModifiedBy>lgpr13595</cp:lastModifiedBy>
  <cp:lastPrinted>2005-01-26T21:41:20Z</cp:lastPrinted>
  <dcterms:created xsi:type="dcterms:W3CDTF">2003-07-23T14:57:31Z</dcterms:created>
  <dcterms:modified xsi:type="dcterms:W3CDTF">2006-04-13T18:23:26Z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-1247774578</vt:i4>
  </property>
  <property fmtid="{D5CDD505-2E9C-101B-9397-08002B2CF9AE}" pid="3" name="_EmailSubject">
    <vt:lpwstr>Library spreadsheet</vt:lpwstr>
  </property>
  <property fmtid="{D5CDD505-2E9C-101B-9397-08002B2CF9AE}" pid="4" name="_AuthorEmail">
    <vt:lpwstr>Deene.Dayton@state.sd.us</vt:lpwstr>
  </property>
  <property fmtid="{D5CDD505-2E9C-101B-9397-08002B2CF9AE}" pid="5" name="_AuthorEmailDisplayName">
    <vt:lpwstr>Dayton, Deene</vt:lpwstr>
  </property>
  <property fmtid="{D5CDD505-2E9C-101B-9397-08002B2CF9AE}" pid="6" name="_ReviewingToolsShownOnce">
    <vt:lpwstr/>
  </property>
</Properties>
</file>